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offer\SkyDrive\aktie-skat.dk\"/>
    </mc:Choice>
  </mc:AlternateContent>
  <bookViews>
    <workbookView xWindow="0" yWindow="0" windowWidth="23040" windowHeight="9084"/>
  </bookViews>
  <sheets>
    <sheet name="Ark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1" i="1" l="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M50" i="1" l="1"/>
  <c r="M54" i="1"/>
  <c r="C63" i="1"/>
  <c r="C55" i="1"/>
  <c r="C47" i="1"/>
  <c r="C39" i="1"/>
  <c r="C62" i="1"/>
  <c r="C54" i="1"/>
  <c r="C46" i="1"/>
  <c r="C38" i="1"/>
  <c r="C35" i="1"/>
  <c r="C50" i="1"/>
  <c r="C49" i="1"/>
  <c r="C48" i="1"/>
  <c r="C61" i="1"/>
  <c r="C53" i="1"/>
  <c r="C45" i="1"/>
  <c r="C37" i="1"/>
  <c r="C43" i="1"/>
  <c r="C58" i="1"/>
  <c r="C56" i="1"/>
  <c r="C60" i="1"/>
  <c r="C52" i="1"/>
  <c r="C44" i="1"/>
  <c r="C36" i="1"/>
  <c r="C51" i="1"/>
  <c r="C42" i="1"/>
  <c r="C33" i="1"/>
  <c r="C40" i="1"/>
  <c r="C59" i="1"/>
  <c r="C34" i="1"/>
  <c r="C32" i="1"/>
  <c r="C41" i="1"/>
  <c r="C57" i="1"/>
  <c r="C19" i="1"/>
  <c r="C27" i="1"/>
  <c r="C20" i="1"/>
  <c r="C28" i="1"/>
  <c r="C21" i="1"/>
  <c r="C29" i="1"/>
  <c r="C22" i="1"/>
  <c r="C30" i="1"/>
  <c r="C18" i="1"/>
  <c r="C23" i="1"/>
  <c r="C31" i="1"/>
  <c r="C16" i="1"/>
  <c r="C24" i="1"/>
  <c r="C15" i="1"/>
  <c r="C17" i="1"/>
  <c r="C25" i="1"/>
  <c r="C26" i="1"/>
  <c r="M64" i="1"/>
  <c r="M53" i="1"/>
  <c r="M61" i="1"/>
  <c r="M55" i="1"/>
  <c r="M59" i="1"/>
  <c r="M57" i="1"/>
  <c r="M58" i="1"/>
  <c r="M51" i="1"/>
  <c r="M62" i="1"/>
  <c r="M52" i="1"/>
  <c r="M63" i="1"/>
  <c r="M49" i="1"/>
  <c r="M56" i="1"/>
  <c r="M60" i="1"/>
  <c r="M48" i="1"/>
  <c r="M33" i="1"/>
  <c r="M44" i="1"/>
  <c r="M37" i="1"/>
  <c r="M41" i="1"/>
  <c r="M29" i="1"/>
  <c r="M31" i="1"/>
  <c r="M38" i="1"/>
  <c r="M30" i="1"/>
  <c r="M34" i="1"/>
  <c r="M39" i="1"/>
  <c r="M32" i="1"/>
  <c r="M36" i="1"/>
  <c r="M43" i="1"/>
  <c r="M35" i="1"/>
  <c r="M42" i="1"/>
  <c r="M40" i="1"/>
  <c r="M28" i="1"/>
  <c r="L9" i="1"/>
  <c r="L10" i="1"/>
  <c r="L11" i="1"/>
  <c r="L12" i="1"/>
  <c r="L13" i="1"/>
  <c r="L14" i="1"/>
  <c r="L15" i="1"/>
  <c r="L16" i="1"/>
  <c r="L17" i="1"/>
  <c r="L18" i="1"/>
  <c r="L19" i="1"/>
  <c r="L20" i="1"/>
  <c r="L21" i="1"/>
  <c r="L22" i="1"/>
  <c r="L23" i="1"/>
  <c r="L24" i="1"/>
  <c r="L8" i="1"/>
  <c r="K9" i="1"/>
  <c r="K10" i="1"/>
  <c r="K11" i="1"/>
  <c r="K12" i="1"/>
  <c r="K13" i="1"/>
  <c r="K14" i="1"/>
  <c r="K15" i="1"/>
  <c r="K16" i="1"/>
  <c r="K17" i="1"/>
  <c r="K18" i="1"/>
  <c r="K19" i="1"/>
  <c r="K20" i="1"/>
  <c r="K21" i="1"/>
  <c r="K22" i="1"/>
  <c r="K23" i="1"/>
  <c r="K24" i="1"/>
  <c r="K8" i="1"/>
  <c r="M24" i="1" l="1"/>
  <c r="M16" i="1"/>
  <c r="M19" i="1"/>
  <c r="M11" i="1"/>
  <c r="M8" i="1"/>
  <c r="M21" i="1"/>
  <c r="M13" i="1"/>
  <c r="E36" i="1"/>
  <c r="D36" i="1"/>
  <c r="E54" i="1"/>
  <c r="D54" i="1"/>
  <c r="M18" i="1"/>
  <c r="M10" i="1"/>
  <c r="E34" i="1"/>
  <c r="D34" i="1"/>
  <c r="E52" i="1"/>
  <c r="D52" i="1"/>
  <c r="E61" i="1"/>
  <c r="D61" i="1"/>
  <c r="E62" i="1"/>
  <c r="D62" i="1"/>
  <c r="E45" i="1"/>
  <c r="D45" i="1"/>
  <c r="E32" i="1"/>
  <c r="D32" i="1"/>
  <c r="M9" i="1"/>
  <c r="E59" i="1"/>
  <c r="D59" i="1"/>
  <c r="E60" i="1"/>
  <c r="D60" i="1"/>
  <c r="E48" i="1"/>
  <c r="D48" i="1"/>
  <c r="E39" i="1"/>
  <c r="D39" i="1"/>
  <c r="E53" i="1"/>
  <c r="D53" i="1"/>
  <c r="E40" i="1"/>
  <c r="D40" i="1"/>
  <c r="E56" i="1"/>
  <c r="D56" i="1"/>
  <c r="E49" i="1"/>
  <c r="D49" i="1"/>
  <c r="E47" i="1"/>
  <c r="D47" i="1"/>
  <c r="E44" i="1"/>
  <c r="D44" i="1"/>
  <c r="M23" i="1"/>
  <c r="M15" i="1"/>
  <c r="E33" i="1"/>
  <c r="D33" i="1"/>
  <c r="E58" i="1"/>
  <c r="D58" i="1"/>
  <c r="E50" i="1"/>
  <c r="D50" i="1"/>
  <c r="E55" i="1"/>
  <c r="D55" i="1"/>
  <c r="E35" i="1"/>
  <c r="D35" i="1"/>
  <c r="E42" i="1"/>
  <c r="D42" i="1"/>
  <c r="E43" i="1"/>
  <c r="D43" i="1"/>
  <c r="E63" i="1"/>
  <c r="D63" i="1"/>
  <c r="E57" i="1"/>
  <c r="D57" i="1"/>
  <c r="E51" i="1"/>
  <c r="D51" i="1"/>
  <c r="E37" i="1"/>
  <c r="D37" i="1"/>
  <c r="E38" i="1"/>
  <c r="D38" i="1"/>
  <c r="E41" i="1"/>
  <c r="D41" i="1"/>
  <c r="E46" i="1"/>
  <c r="D46" i="1"/>
  <c r="E26" i="1"/>
  <c r="D26" i="1"/>
  <c r="E18" i="1"/>
  <c r="D18" i="1"/>
  <c r="E19" i="1"/>
  <c r="D19" i="1"/>
  <c r="E25" i="1"/>
  <c r="D25" i="1"/>
  <c r="E30" i="1"/>
  <c r="D30" i="1"/>
  <c r="E17" i="1"/>
  <c r="D17" i="1"/>
  <c r="E22" i="1"/>
  <c r="D22" i="1"/>
  <c r="E15" i="1"/>
  <c r="D15" i="1"/>
  <c r="E29" i="1"/>
  <c r="D29" i="1"/>
  <c r="E24" i="1"/>
  <c r="D24" i="1"/>
  <c r="E21" i="1"/>
  <c r="D21" i="1"/>
  <c r="E16" i="1"/>
  <c r="D16" i="1"/>
  <c r="E28" i="1"/>
  <c r="D28" i="1"/>
  <c r="E31" i="1"/>
  <c r="D31" i="1"/>
  <c r="E20" i="1"/>
  <c r="D20" i="1"/>
  <c r="E23" i="1"/>
  <c r="D23" i="1"/>
  <c r="E27" i="1"/>
  <c r="D27" i="1"/>
  <c r="M22" i="1"/>
  <c r="M20" i="1"/>
  <c r="M12" i="1"/>
  <c r="M14" i="1"/>
  <c r="M17" i="1"/>
  <c r="F37" i="1" l="1"/>
  <c r="F43" i="1"/>
  <c r="F44" i="1"/>
  <c r="F40" i="1"/>
  <c r="F60" i="1"/>
  <c r="F41" i="1"/>
  <c r="F57" i="1"/>
  <c r="F49" i="1"/>
  <c r="F54" i="1"/>
  <c r="F38" i="1"/>
  <c r="F63" i="1"/>
  <c r="F56" i="1"/>
  <c r="F61" i="1"/>
  <c r="F45" i="1"/>
  <c r="F34" i="1"/>
  <c r="F46" i="1"/>
  <c r="F42" i="1"/>
  <c r="F58" i="1"/>
  <c r="F47" i="1"/>
  <c r="F53" i="1"/>
  <c r="F59" i="1"/>
  <c r="F48" i="1"/>
  <c r="F27" i="1"/>
  <c r="F28" i="1"/>
  <c r="F29" i="1"/>
  <c r="F30" i="1"/>
  <c r="F26" i="1"/>
  <c r="F50" i="1"/>
  <c r="F62" i="1"/>
  <c r="F55" i="1"/>
  <c r="F25" i="1"/>
  <c r="F51" i="1"/>
  <c r="F20" i="1"/>
  <c r="F21" i="1"/>
  <c r="F22" i="1"/>
  <c r="F35" i="1"/>
  <c r="F33" i="1"/>
  <c r="F39" i="1"/>
  <c r="F32" i="1"/>
  <c r="F52" i="1"/>
  <c r="F36" i="1"/>
  <c r="F17" i="1"/>
  <c r="F16" i="1"/>
  <c r="F19" i="1"/>
  <c r="F15" i="1"/>
  <c r="F31" i="1"/>
  <c r="F24" i="1"/>
  <c r="F18" i="1"/>
  <c r="F23" i="1"/>
</calcChain>
</file>

<file path=xl/sharedStrings.xml><?xml version="1.0" encoding="utf-8"?>
<sst xmlns="http://schemas.openxmlformats.org/spreadsheetml/2006/main" count="38" uniqueCount="23">
  <si>
    <t>Afkastkrav i forhold til kurtage</t>
  </si>
  <si>
    <t>Investeringsbeløb</t>
  </si>
  <si>
    <t>Aktieværdi efter køb</t>
  </si>
  <si>
    <t>Påkrævet værdi v. salg</t>
  </si>
  <si>
    <t>Afkastkrav</t>
  </si>
  <si>
    <r>
      <t>*Påkrævet værdi v. salg:</t>
    </r>
    <r>
      <rPr>
        <sz val="11"/>
        <color theme="1"/>
        <rFont val="Calibri"/>
        <family val="2"/>
        <scheme val="minor"/>
      </rPr>
      <t xml:space="preserve"> er den værdi som investeringen minimum skal sælges for, for at nå break-even (samme værdi som den oprindelig investering)</t>
    </r>
  </si>
  <si>
    <t>Kurtagebeløb pr. handel</t>
  </si>
  <si>
    <t>Minimums kurtage</t>
  </si>
  <si>
    <t>Valutakurs</t>
  </si>
  <si>
    <t>Valutakode</t>
  </si>
  <si>
    <t>DKK</t>
  </si>
  <si>
    <t>Beløb / sats</t>
  </si>
  <si>
    <t>Min. Kurtage i DKK</t>
  </si>
  <si>
    <t>NOK</t>
  </si>
  <si>
    <t>Større tabel til manuel beregning - inkl. valutaomregning</t>
  </si>
  <si>
    <t>Tabel for afkastkrav ved kurtage på 29 DKK per handel</t>
  </si>
  <si>
    <t>Tabel for afkastkrav ved kurtage på 150 DKK per handel</t>
  </si>
  <si>
    <t>Tabel for afkastkrav ved kurtage på 50 DKK per handel</t>
  </si>
  <si>
    <t>Kurtage procent sats</t>
  </si>
  <si>
    <t>Bemærkninger</t>
  </si>
  <si>
    <t>&lt;-- Sættes =1 hvis det er Danske Kroner.</t>
  </si>
  <si>
    <t>&lt;-- Dette er en beregning - må ikke ændres.</t>
  </si>
  <si>
    <r>
      <t>*</t>
    </r>
    <r>
      <rPr>
        <b/>
        <sz val="11"/>
        <color theme="1"/>
        <rFont val="Calibri"/>
        <family val="2"/>
        <scheme val="minor"/>
      </rPr>
      <t>Bemærk:</t>
    </r>
    <r>
      <rPr>
        <sz val="11"/>
        <color theme="1"/>
        <rFont val="Calibri"/>
        <family val="2"/>
        <scheme val="minor"/>
      </rPr>
      <t xml:space="preserve"> der kan ved aktiehandler også være andre gebyrer end blot kurtagen. Dette kan eksempelvis være transaktionsomkostninger for depotet. Det er dit eget ansvar at inkludere disse, såfremt at de skal dét.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</si>
</sst>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kr.&quot;\ * #,##0.00_ ;_ &quot;kr.&quot;\ * \-#,##0.00_ ;_ &quot;kr.&quot;\ * &quot;-&quot;??_ ;_ @_ "/>
    <numFmt numFmtId="164" formatCode="0.00000"/>
  </numFmts>
  <fonts count="7" x14ac:knownFonts="1">
    <font>
      <sz val="11"/>
      <color theme="1"/>
      <name val="Calibri"/>
      <family val="2"/>
      <scheme val="minor"/>
    </font>
    <font>
      <b/>
      <sz val="11"/>
      <color theme="1"/>
      <name val="Calibri"/>
      <family val="2"/>
      <scheme val="minor"/>
    </font>
    <font>
      <b/>
      <sz val="12"/>
      <color theme="4" tint="-0.249977111117893"/>
      <name val="Calibri"/>
      <family val="2"/>
      <scheme val="minor"/>
    </font>
    <font>
      <b/>
      <sz val="11"/>
      <name val="Calibri"/>
      <family val="2"/>
      <scheme val="minor"/>
    </font>
    <font>
      <b/>
      <sz val="11"/>
      <color theme="4" tint="-0.249977111117893"/>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2" fillId="0" borderId="0" xfId="0" applyFont="1"/>
    <xf numFmtId="44" fontId="0" fillId="0" borderId="0" xfId="0" applyNumberFormat="1"/>
    <xf numFmtId="44" fontId="0" fillId="0" borderId="2" xfId="0" applyNumberFormat="1" applyBorder="1"/>
    <xf numFmtId="44" fontId="0" fillId="0" borderId="3" xfId="0" applyNumberFormat="1" applyBorder="1"/>
    <xf numFmtId="0" fontId="3" fillId="0" borderId="4" xfId="0" applyFont="1" applyBorder="1"/>
    <xf numFmtId="0" fontId="1" fillId="0" borderId="5" xfId="0" applyFont="1" applyBorder="1"/>
    <xf numFmtId="44" fontId="0" fillId="0" borderId="7" xfId="0" applyNumberFormat="1" applyBorder="1"/>
    <xf numFmtId="44" fontId="0" fillId="0" borderId="9" xfId="0" applyNumberFormat="1" applyBorder="1"/>
    <xf numFmtId="0" fontId="1" fillId="2" borderId="6" xfId="0" applyFont="1" applyFill="1" applyBorder="1"/>
    <xf numFmtId="10" fontId="0" fillId="2" borderId="8" xfId="0" applyNumberFormat="1" applyFill="1" applyBorder="1" applyAlignment="1">
      <alignment horizontal="center"/>
    </xf>
    <xf numFmtId="10" fontId="0" fillId="2" borderId="10" xfId="0" applyNumberFormat="1" applyFill="1" applyBorder="1" applyAlignment="1">
      <alignment horizontal="center"/>
    </xf>
    <xf numFmtId="0" fontId="0" fillId="3" borderId="1" xfId="0" applyFill="1" applyBorder="1"/>
    <xf numFmtId="0" fontId="1" fillId="3" borderId="1" xfId="0" applyFont="1" applyFill="1" applyBorder="1" applyAlignment="1">
      <alignment horizontal="center"/>
    </xf>
    <xf numFmtId="0" fontId="1" fillId="3" borderId="1" xfId="0" applyFont="1" applyFill="1" applyBorder="1"/>
    <xf numFmtId="2" fontId="0" fillId="3" borderId="1" xfId="0" applyNumberFormat="1"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164" fontId="0" fillId="3" borderId="1" xfId="0" applyNumberFormat="1" applyFill="1" applyBorder="1"/>
    <xf numFmtId="0" fontId="4" fillId="3" borderId="12" xfId="0" applyFont="1" applyFill="1" applyBorder="1"/>
    <xf numFmtId="0" fontId="4" fillId="0" borderId="0" xfId="0" applyFont="1"/>
    <xf numFmtId="0" fontId="0" fillId="3" borderId="1" xfId="0" applyFill="1" applyBorder="1" applyAlignment="1">
      <alignment horizontal="center"/>
    </xf>
    <xf numFmtId="10" fontId="0" fillId="3" borderId="1" xfId="0" applyNumberFormat="1" applyFill="1" applyBorder="1" applyAlignment="1">
      <alignment horizontal="center"/>
    </xf>
    <xf numFmtId="0" fontId="1" fillId="2" borderId="1" xfId="0" applyFont="1" applyFill="1" applyBorder="1"/>
    <xf numFmtId="44" fontId="0" fillId="2" borderId="1" xfId="0" applyNumberFormat="1" applyFill="1" applyBorder="1"/>
    <xf numFmtId="0" fontId="0" fillId="2" borderId="1" xfId="0" applyFill="1" applyBorder="1" applyAlignment="1">
      <alignment horizontal="center"/>
    </xf>
    <xf numFmtId="0" fontId="5" fillId="3" borderId="0" xfId="0" applyFont="1" applyFill="1" applyBorder="1"/>
    <xf numFmtId="0" fontId="3" fillId="0" borderId="4" xfId="0" applyFont="1" applyFill="1" applyBorder="1" applyAlignment="1">
      <alignment horizontal="center"/>
    </xf>
    <xf numFmtId="0" fontId="1" fillId="0" borderId="5" xfId="0" applyFont="1" applyFill="1" applyBorder="1" applyAlignment="1">
      <alignment horizontal="center"/>
    </xf>
    <xf numFmtId="44" fontId="0" fillId="0" borderId="7" xfId="0" applyNumberFormat="1" applyFill="1" applyBorder="1"/>
    <xf numFmtId="44" fontId="0" fillId="0" borderId="2" xfId="0" applyNumberFormat="1" applyFill="1" applyBorder="1"/>
    <xf numFmtId="44" fontId="0" fillId="0" borderId="9" xfId="0" applyNumberFormat="1" applyFill="1" applyBorder="1"/>
    <xf numFmtId="44" fontId="0" fillId="0" borderId="3" xfId="0" applyNumberFormat="1" applyFill="1" applyBorder="1"/>
    <xf numFmtId="0" fontId="1" fillId="2" borderId="6" xfId="0" applyFont="1" applyFill="1" applyBorder="1" applyAlignment="1">
      <alignment horizontal="center"/>
    </xf>
    <xf numFmtId="0" fontId="6"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tabSelected="1" zoomScaleNormal="100" workbookViewId="0">
      <selection activeCell="G13" sqref="G13"/>
    </sheetView>
  </sheetViews>
  <sheetFormatPr defaultRowHeight="14.4" x14ac:dyDescent="0.3"/>
  <cols>
    <col min="2" max="2" width="18.5546875" customWidth="1"/>
    <col min="3" max="3" width="21.6640625" bestFit="1" customWidth="1"/>
    <col min="4" max="4" width="17.77734375" bestFit="1" customWidth="1"/>
    <col min="5" max="5" width="20.109375" bestFit="1" customWidth="1"/>
    <col min="6" max="6" width="10" bestFit="1" customWidth="1"/>
    <col min="8" max="8" width="5" customWidth="1"/>
    <col min="9" max="10" width="21.6640625" bestFit="1" customWidth="1"/>
    <col min="11" max="12" width="20.109375" bestFit="1" customWidth="1"/>
    <col min="13" max="13" width="10" bestFit="1" customWidth="1"/>
  </cols>
  <sheetData>
    <row r="2" spans="1:13" ht="15.6" x14ac:dyDescent="0.3">
      <c r="B2" s="2" t="s">
        <v>0</v>
      </c>
    </row>
    <row r="3" spans="1:13" x14ac:dyDescent="0.3">
      <c r="B3" s="1" t="s">
        <v>5</v>
      </c>
    </row>
    <row r="4" spans="1:13" x14ac:dyDescent="0.3">
      <c r="B4" t="s">
        <v>22</v>
      </c>
    </row>
    <row r="6" spans="1:13" x14ac:dyDescent="0.3">
      <c r="B6" s="28" t="s">
        <v>14</v>
      </c>
      <c r="I6" s="28" t="s">
        <v>15</v>
      </c>
    </row>
    <row r="7" spans="1:13" ht="15" thickBot="1" x14ac:dyDescent="0.35">
      <c r="A7" s="17"/>
      <c r="B7" s="27"/>
      <c r="C7" s="18"/>
      <c r="D7" s="18"/>
      <c r="E7" s="18"/>
      <c r="F7" s="18"/>
      <c r="G7" s="19"/>
      <c r="I7" s="6" t="s">
        <v>1</v>
      </c>
      <c r="J7" s="7" t="s">
        <v>6</v>
      </c>
      <c r="K7" s="7" t="s">
        <v>2</v>
      </c>
      <c r="L7" s="7" t="s">
        <v>3</v>
      </c>
      <c r="M7" s="10" t="s">
        <v>4</v>
      </c>
    </row>
    <row r="8" spans="1:13" x14ac:dyDescent="0.3">
      <c r="A8" s="20"/>
      <c r="B8" s="13"/>
      <c r="C8" s="14" t="s">
        <v>11</v>
      </c>
      <c r="D8" s="14" t="s">
        <v>9</v>
      </c>
      <c r="E8" s="42" t="s">
        <v>19</v>
      </c>
      <c r="F8" s="21"/>
      <c r="G8" s="22"/>
      <c r="I8" s="8">
        <v>1000</v>
      </c>
      <c r="J8" s="4">
        <v>29</v>
      </c>
      <c r="K8" s="4">
        <f>I8-J8</f>
        <v>971</v>
      </c>
      <c r="L8" s="4">
        <f>J8+I8</f>
        <v>1029</v>
      </c>
      <c r="M8" s="11">
        <f>(L8-K8)/K8</f>
        <v>5.9732234809474767E-2</v>
      </c>
    </row>
    <row r="9" spans="1:13" x14ac:dyDescent="0.3">
      <c r="A9" s="20"/>
      <c r="B9" s="15" t="s">
        <v>7</v>
      </c>
      <c r="C9" s="16">
        <v>58</v>
      </c>
      <c r="D9" s="29" t="s">
        <v>13</v>
      </c>
      <c r="E9" s="21"/>
      <c r="F9" s="21"/>
      <c r="G9" s="22"/>
      <c r="I9" s="9">
        <v>2000</v>
      </c>
      <c r="J9" s="5">
        <v>29</v>
      </c>
      <c r="K9" s="5">
        <f t="shared" ref="K9:K24" si="0">I9-J9</f>
        <v>1971</v>
      </c>
      <c r="L9" s="5">
        <f t="shared" ref="L9:L24" si="1">J9+I9</f>
        <v>2029</v>
      </c>
      <c r="M9" s="12">
        <f t="shared" ref="M9:M24" si="2">(L9-K9)/K9</f>
        <v>2.9426686960933535E-2</v>
      </c>
    </row>
    <row r="10" spans="1:13" x14ac:dyDescent="0.3">
      <c r="A10" s="20"/>
      <c r="B10" s="15" t="s">
        <v>8</v>
      </c>
      <c r="C10" s="26">
        <v>0.78769999999999996</v>
      </c>
      <c r="D10" s="29" t="str">
        <f>D9&amp;"/DKK"</f>
        <v>NOK/DKK</v>
      </c>
      <c r="E10" s="34" t="s">
        <v>20</v>
      </c>
      <c r="F10" s="21"/>
      <c r="G10" s="22"/>
      <c r="I10" s="9">
        <v>3000</v>
      </c>
      <c r="J10" s="5">
        <v>29</v>
      </c>
      <c r="K10" s="5">
        <f t="shared" si="0"/>
        <v>2971</v>
      </c>
      <c r="L10" s="5">
        <f t="shared" si="1"/>
        <v>3029</v>
      </c>
      <c r="M10" s="12">
        <f t="shared" si="2"/>
        <v>1.9522046449007069E-2</v>
      </c>
    </row>
    <row r="11" spans="1:13" x14ac:dyDescent="0.3">
      <c r="A11" s="20"/>
      <c r="B11" s="31" t="s">
        <v>12</v>
      </c>
      <c r="C11" s="32">
        <f>C9*C10</f>
        <v>45.686599999999999</v>
      </c>
      <c r="D11" s="33" t="s">
        <v>10</v>
      </c>
      <c r="E11" s="34" t="s">
        <v>21</v>
      </c>
      <c r="F11" s="21"/>
      <c r="G11" s="22"/>
      <c r="I11" s="9">
        <v>4000</v>
      </c>
      <c r="J11" s="5">
        <v>29</v>
      </c>
      <c r="K11" s="5">
        <f t="shared" si="0"/>
        <v>3971</v>
      </c>
      <c r="L11" s="5">
        <f t="shared" si="1"/>
        <v>4029</v>
      </c>
      <c r="M11" s="12">
        <f t="shared" si="2"/>
        <v>1.4605892722236212E-2</v>
      </c>
    </row>
    <row r="12" spans="1:13" x14ac:dyDescent="0.3">
      <c r="A12" s="20"/>
      <c r="B12" s="15" t="s">
        <v>18</v>
      </c>
      <c r="C12" s="30">
        <v>1E-3</v>
      </c>
      <c r="D12" s="29"/>
      <c r="E12" s="21"/>
      <c r="F12" s="21"/>
      <c r="G12" s="22"/>
      <c r="I12" s="9">
        <v>5000</v>
      </c>
      <c r="J12" s="5">
        <v>29</v>
      </c>
      <c r="K12" s="5">
        <f t="shared" si="0"/>
        <v>4971</v>
      </c>
      <c r="L12" s="5">
        <f t="shared" si="1"/>
        <v>5029</v>
      </c>
      <c r="M12" s="12">
        <f t="shared" si="2"/>
        <v>1.1667672500502917E-2</v>
      </c>
    </row>
    <row r="13" spans="1:13" x14ac:dyDescent="0.3">
      <c r="A13" s="20"/>
      <c r="B13" s="21"/>
      <c r="C13" s="21"/>
      <c r="D13" s="21"/>
      <c r="E13" s="21"/>
      <c r="F13" s="21"/>
      <c r="G13" s="22"/>
      <c r="I13" s="9">
        <v>6000</v>
      </c>
      <c r="J13" s="5">
        <v>29</v>
      </c>
      <c r="K13" s="5">
        <f t="shared" si="0"/>
        <v>5971</v>
      </c>
      <c r="L13" s="5">
        <f t="shared" si="1"/>
        <v>6029</v>
      </c>
      <c r="M13" s="12">
        <f t="shared" si="2"/>
        <v>9.7136158097471115E-3</v>
      </c>
    </row>
    <row r="14" spans="1:13" ht="15" thickBot="1" x14ac:dyDescent="0.35">
      <c r="A14" s="20"/>
      <c r="B14" s="35" t="s">
        <v>1</v>
      </c>
      <c r="C14" s="36" t="s">
        <v>6</v>
      </c>
      <c r="D14" s="36" t="s">
        <v>2</v>
      </c>
      <c r="E14" s="36" t="s">
        <v>3</v>
      </c>
      <c r="F14" s="41" t="s">
        <v>4</v>
      </c>
      <c r="G14" s="22"/>
      <c r="I14" s="9">
        <v>7000</v>
      </c>
      <c r="J14" s="5">
        <v>29</v>
      </c>
      <c r="K14" s="5">
        <f t="shared" si="0"/>
        <v>6971</v>
      </c>
      <c r="L14" s="5">
        <f t="shared" si="1"/>
        <v>7029</v>
      </c>
      <c r="M14" s="12">
        <f t="shared" si="2"/>
        <v>8.32018361784536E-3</v>
      </c>
    </row>
    <row r="15" spans="1:13" x14ac:dyDescent="0.3">
      <c r="A15" s="20"/>
      <c r="B15" s="37">
        <v>1000</v>
      </c>
      <c r="C15" s="38">
        <f>IF(B15*$C$12&gt;$C$11,B15*$C$12,$C$11)</f>
        <v>45.686599999999999</v>
      </c>
      <c r="D15" s="38">
        <f>B15-C15</f>
        <v>954.3134</v>
      </c>
      <c r="E15" s="38">
        <f>C15+B15</f>
        <v>1045.6866</v>
      </c>
      <c r="F15" s="11">
        <f>(E15-D15)/D15</f>
        <v>9.5747581454897313E-2</v>
      </c>
      <c r="G15" s="22"/>
      <c r="I15" s="9">
        <v>8000</v>
      </c>
      <c r="J15" s="5">
        <v>29</v>
      </c>
      <c r="K15" s="5">
        <f t="shared" si="0"/>
        <v>7971</v>
      </c>
      <c r="L15" s="5">
        <f t="shared" si="1"/>
        <v>8029</v>
      </c>
      <c r="M15" s="12">
        <f t="shared" si="2"/>
        <v>7.2763768661397565E-3</v>
      </c>
    </row>
    <row r="16" spans="1:13" x14ac:dyDescent="0.3">
      <c r="A16" s="20"/>
      <c r="B16" s="39">
        <v>2000</v>
      </c>
      <c r="C16" s="40">
        <f>IF(B16*$C$12&gt;$C$11,B16*$C$12,$C$11)</f>
        <v>45.686599999999999</v>
      </c>
      <c r="D16" s="40">
        <f t="shared" ref="D16:D31" si="3">B16-C16</f>
        <v>1954.3134</v>
      </c>
      <c r="E16" s="40">
        <f t="shared" ref="E16:E31" si="4">C16+B16</f>
        <v>2045.6866</v>
      </c>
      <c r="F16" s="12">
        <f t="shared" ref="F16:F31" si="5">(E16-D16)/D16</f>
        <v>4.6754630040401909E-2</v>
      </c>
      <c r="G16" s="22"/>
      <c r="I16" s="9">
        <v>9000</v>
      </c>
      <c r="J16" s="5">
        <v>29</v>
      </c>
      <c r="K16" s="5">
        <f t="shared" si="0"/>
        <v>8971</v>
      </c>
      <c r="L16" s="5">
        <f t="shared" si="1"/>
        <v>9029</v>
      </c>
      <c r="M16" s="12">
        <f t="shared" si="2"/>
        <v>6.4652770036785195E-3</v>
      </c>
    </row>
    <row r="17" spans="1:13" x14ac:dyDescent="0.3">
      <c r="A17" s="20"/>
      <c r="B17" s="39">
        <v>3000</v>
      </c>
      <c r="C17" s="40">
        <f>IF(B17*$C$12&gt;$C$11,B17*$C$12,$C$11)</f>
        <v>45.686599999999999</v>
      </c>
      <c r="D17" s="40">
        <f t="shared" si="3"/>
        <v>2954.3134</v>
      </c>
      <c r="E17" s="40">
        <f t="shared" si="4"/>
        <v>3045.6866</v>
      </c>
      <c r="F17" s="12">
        <f t="shared" si="5"/>
        <v>3.092874303721467E-2</v>
      </c>
      <c r="G17" s="22"/>
      <c r="I17" s="9">
        <v>10000</v>
      </c>
      <c r="J17" s="5">
        <v>29</v>
      </c>
      <c r="K17" s="5">
        <f t="shared" si="0"/>
        <v>9971</v>
      </c>
      <c r="L17" s="5">
        <f t="shared" si="1"/>
        <v>10029</v>
      </c>
      <c r="M17" s="12">
        <f t="shared" si="2"/>
        <v>5.8168689198676163E-3</v>
      </c>
    </row>
    <row r="18" spans="1:13" x14ac:dyDescent="0.3">
      <c r="A18" s="20"/>
      <c r="B18" s="39">
        <v>4000</v>
      </c>
      <c r="C18" s="40">
        <f>IF(B18*$C$12&gt;$C$11,B18*$C$12,$C$11)</f>
        <v>45.686599999999999</v>
      </c>
      <c r="D18" s="40">
        <f t="shared" si="3"/>
        <v>3954.3134</v>
      </c>
      <c r="E18" s="40">
        <f t="shared" si="4"/>
        <v>4045.6866</v>
      </c>
      <c r="F18" s="12">
        <f t="shared" si="5"/>
        <v>2.3107222609113378E-2</v>
      </c>
      <c r="G18" s="22"/>
      <c r="I18" s="9">
        <v>11000</v>
      </c>
      <c r="J18" s="5">
        <v>29</v>
      </c>
      <c r="K18" s="5">
        <f t="shared" si="0"/>
        <v>10971</v>
      </c>
      <c r="L18" s="5">
        <f t="shared" si="1"/>
        <v>11029</v>
      </c>
      <c r="M18" s="12">
        <f t="shared" si="2"/>
        <v>5.2866648436787891E-3</v>
      </c>
    </row>
    <row r="19" spans="1:13" x14ac:dyDescent="0.3">
      <c r="A19" s="20"/>
      <c r="B19" s="39">
        <v>5000</v>
      </c>
      <c r="C19" s="40">
        <f>IF(B19*$C$12&gt;$C$11,B19*$C$12,$C$11)</f>
        <v>45.686599999999999</v>
      </c>
      <c r="D19" s="40">
        <f t="shared" si="3"/>
        <v>4954.3134</v>
      </c>
      <c r="E19" s="40">
        <f t="shared" si="4"/>
        <v>5045.6866</v>
      </c>
      <c r="F19" s="12">
        <f t="shared" si="5"/>
        <v>1.8443161064457488E-2</v>
      </c>
      <c r="G19" s="22"/>
      <c r="I19" s="9">
        <v>12000</v>
      </c>
      <c r="J19" s="5">
        <v>29</v>
      </c>
      <c r="K19" s="5">
        <f t="shared" si="0"/>
        <v>11971</v>
      </c>
      <c r="L19" s="5">
        <f t="shared" si="1"/>
        <v>12029</v>
      </c>
      <c r="M19" s="12">
        <f t="shared" si="2"/>
        <v>4.8450421852810959E-3</v>
      </c>
    </row>
    <row r="20" spans="1:13" x14ac:dyDescent="0.3">
      <c r="A20" s="20"/>
      <c r="B20" s="39">
        <v>6000</v>
      </c>
      <c r="C20" s="40">
        <f>IF(B20*$C$12&gt;$C$11,B20*$C$12,$C$11)</f>
        <v>45.686599999999999</v>
      </c>
      <c r="D20" s="40">
        <f t="shared" si="3"/>
        <v>5954.3134</v>
      </c>
      <c r="E20" s="40">
        <f t="shared" si="4"/>
        <v>6045.6866</v>
      </c>
      <c r="F20" s="12">
        <f t="shared" si="5"/>
        <v>1.5345715595017219E-2</v>
      </c>
      <c r="G20" s="22"/>
      <c r="I20" s="9">
        <v>13000</v>
      </c>
      <c r="J20" s="5">
        <v>29</v>
      </c>
      <c r="K20" s="5">
        <f t="shared" si="0"/>
        <v>12971</v>
      </c>
      <c r="L20" s="5">
        <f t="shared" si="1"/>
        <v>13029</v>
      </c>
      <c r="M20" s="12">
        <f t="shared" si="2"/>
        <v>4.4715133759925989E-3</v>
      </c>
    </row>
    <row r="21" spans="1:13" x14ac:dyDescent="0.3">
      <c r="A21" s="20"/>
      <c r="B21" s="39">
        <v>7000</v>
      </c>
      <c r="C21" s="40">
        <f>IF(B21*$C$12&gt;$C$11,B21*$C$12,$C$11)</f>
        <v>45.686599999999999</v>
      </c>
      <c r="D21" s="40">
        <f t="shared" si="3"/>
        <v>6954.3134</v>
      </c>
      <c r="E21" s="40">
        <f t="shared" si="4"/>
        <v>7045.6866</v>
      </c>
      <c r="F21" s="12">
        <f t="shared" si="5"/>
        <v>1.3139068480865415E-2</v>
      </c>
      <c r="G21" s="22"/>
      <c r="I21" s="9">
        <v>14000</v>
      </c>
      <c r="J21" s="5">
        <v>29</v>
      </c>
      <c r="K21" s="5">
        <f t="shared" si="0"/>
        <v>13971</v>
      </c>
      <c r="L21" s="5">
        <f t="shared" si="1"/>
        <v>14029</v>
      </c>
      <c r="M21" s="12">
        <f t="shared" si="2"/>
        <v>4.1514565886479138E-3</v>
      </c>
    </row>
    <row r="22" spans="1:13" x14ac:dyDescent="0.3">
      <c r="A22" s="20"/>
      <c r="B22" s="39">
        <v>8000</v>
      </c>
      <c r="C22" s="40">
        <f>IF(B22*$C$12&gt;$C$11,B22*$C$12,$C$11)</f>
        <v>45.686599999999999</v>
      </c>
      <c r="D22" s="40">
        <f t="shared" si="3"/>
        <v>7954.3134</v>
      </c>
      <c r="E22" s="40">
        <f t="shared" si="4"/>
        <v>8045.6866</v>
      </c>
      <c r="F22" s="12">
        <f t="shared" si="5"/>
        <v>1.1487251684098844E-2</v>
      </c>
      <c r="G22" s="22"/>
      <c r="I22" s="9">
        <v>15000</v>
      </c>
      <c r="J22" s="5">
        <v>29</v>
      </c>
      <c r="K22" s="5">
        <f t="shared" si="0"/>
        <v>14971</v>
      </c>
      <c r="L22" s="5">
        <f t="shared" si="1"/>
        <v>15029</v>
      </c>
      <c r="M22" s="12">
        <f t="shared" si="2"/>
        <v>3.8741567029590544E-3</v>
      </c>
    </row>
    <row r="23" spans="1:13" x14ac:dyDescent="0.3">
      <c r="A23" s="20"/>
      <c r="B23" s="39">
        <v>9000</v>
      </c>
      <c r="C23" s="40">
        <f>IF(B23*$C$12&gt;$C$11,B23*$C$12,$C$11)</f>
        <v>45.686599999999999</v>
      </c>
      <c r="D23" s="40">
        <f t="shared" si="3"/>
        <v>8954.3133999999991</v>
      </c>
      <c r="E23" s="40">
        <f t="shared" si="4"/>
        <v>9045.6866000000009</v>
      </c>
      <c r="F23" s="12">
        <f t="shared" si="5"/>
        <v>1.0204378149194759E-2</v>
      </c>
      <c r="G23" s="22"/>
      <c r="I23" s="9">
        <v>20000</v>
      </c>
      <c r="J23" s="5">
        <v>29</v>
      </c>
      <c r="K23" s="5">
        <f t="shared" si="0"/>
        <v>19971</v>
      </c>
      <c r="L23" s="5">
        <f t="shared" si="1"/>
        <v>20029</v>
      </c>
      <c r="M23" s="12">
        <f t="shared" si="2"/>
        <v>2.9042111061038504E-3</v>
      </c>
    </row>
    <row r="24" spans="1:13" x14ac:dyDescent="0.3">
      <c r="A24" s="20"/>
      <c r="B24" s="39">
        <v>10000</v>
      </c>
      <c r="C24" s="40">
        <f>IF(B24*$C$12&gt;$C$11,B24*$C$12,$C$11)</f>
        <v>45.686599999999999</v>
      </c>
      <c r="D24" s="40">
        <f t="shared" si="3"/>
        <v>9954.3133999999991</v>
      </c>
      <c r="E24" s="40">
        <f t="shared" si="4"/>
        <v>10045.686600000001</v>
      </c>
      <c r="F24" s="12">
        <f t="shared" si="5"/>
        <v>9.17925690384651E-3</v>
      </c>
      <c r="G24" s="22"/>
      <c r="I24" s="9">
        <v>25000</v>
      </c>
      <c r="J24" s="5">
        <v>29</v>
      </c>
      <c r="K24" s="5">
        <f t="shared" si="0"/>
        <v>24971</v>
      </c>
      <c r="L24" s="5">
        <f t="shared" si="1"/>
        <v>25029</v>
      </c>
      <c r="M24" s="12">
        <f t="shared" si="2"/>
        <v>2.3226943254174843E-3</v>
      </c>
    </row>
    <row r="25" spans="1:13" x14ac:dyDescent="0.3">
      <c r="A25" s="20"/>
      <c r="B25" s="39">
        <v>11000</v>
      </c>
      <c r="C25" s="40">
        <f>IF(B25*$C$12&gt;$C$11,B25*$C$12,$C$11)</f>
        <v>45.686599999999999</v>
      </c>
      <c r="D25" s="40">
        <f t="shared" si="3"/>
        <v>10954.313399999999</v>
      </c>
      <c r="E25" s="40">
        <f t="shared" si="4"/>
        <v>11045.686600000001</v>
      </c>
      <c r="F25" s="12">
        <f t="shared" si="5"/>
        <v>8.3412986887888216E-3</v>
      </c>
      <c r="G25" s="22"/>
    </row>
    <row r="26" spans="1:13" x14ac:dyDescent="0.3">
      <c r="A26" s="20"/>
      <c r="B26" s="39">
        <v>12000</v>
      </c>
      <c r="C26" s="40">
        <f>IF(B26*$C$12&gt;$C$11,B26*$C$12,$C$11)</f>
        <v>45.686599999999999</v>
      </c>
      <c r="D26" s="40">
        <f t="shared" si="3"/>
        <v>11954.313399999999</v>
      </c>
      <c r="E26" s="40">
        <f t="shared" si="4"/>
        <v>12045.686600000001</v>
      </c>
      <c r="F26" s="12">
        <f t="shared" si="5"/>
        <v>7.6435339230776587E-3</v>
      </c>
      <c r="G26" s="22"/>
      <c r="I26" s="28" t="s">
        <v>17</v>
      </c>
    </row>
    <row r="27" spans="1:13" ht="15" thickBot="1" x14ac:dyDescent="0.35">
      <c r="A27" s="20"/>
      <c r="B27" s="39">
        <v>13000</v>
      </c>
      <c r="C27" s="40">
        <f>IF(B27*$C$12&gt;$C$11,B27*$C$12,$C$11)</f>
        <v>45.686599999999999</v>
      </c>
      <c r="D27" s="40">
        <f t="shared" si="3"/>
        <v>12954.313399999999</v>
      </c>
      <c r="E27" s="40">
        <f t="shared" si="4"/>
        <v>13045.686600000001</v>
      </c>
      <c r="F27" s="12">
        <f t="shared" si="5"/>
        <v>7.0534961737147581E-3</v>
      </c>
      <c r="G27" s="22"/>
      <c r="I27" s="6" t="s">
        <v>1</v>
      </c>
      <c r="J27" s="7" t="s">
        <v>6</v>
      </c>
      <c r="K27" s="7" t="s">
        <v>2</v>
      </c>
      <c r="L27" s="7" t="s">
        <v>3</v>
      </c>
      <c r="M27" s="10" t="s">
        <v>4</v>
      </c>
    </row>
    <row r="28" spans="1:13" x14ac:dyDescent="0.3">
      <c r="A28" s="20"/>
      <c r="B28" s="39">
        <v>14000</v>
      </c>
      <c r="C28" s="40">
        <f>IF(B28*$C$12&gt;$C$11,B28*$C$12,$C$11)</f>
        <v>45.686599999999999</v>
      </c>
      <c r="D28" s="40">
        <f t="shared" si="3"/>
        <v>13954.313399999999</v>
      </c>
      <c r="E28" s="40">
        <f t="shared" si="4"/>
        <v>14045.686600000001</v>
      </c>
      <c r="F28" s="12">
        <f t="shared" si="5"/>
        <v>6.5480255015629664E-3</v>
      </c>
      <c r="G28" s="22"/>
      <c r="I28" s="8">
        <v>1000</v>
      </c>
      <c r="J28" s="4">
        <v>50</v>
      </c>
      <c r="K28" s="4">
        <f>I28-J28</f>
        <v>950</v>
      </c>
      <c r="L28" s="4">
        <f>J28+I28</f>
        <v>1050</v>
      </c>
      <c r="M28" s="11">
        <f>(L28-K28)/K28</f>
        <v>0.10526315789473684</v>
      </c>
    </row>
    <row r="29" spans="1:13" x14ac:dyDescent="0.3">
      <c r="A29" s="20"/>
      <c r="B29" s="39">
        <v>15000</v>
      </c>
      <c r="C29" s="40">
        <f>IF(B29*$C$12&gt;$C$11,B29*$C$12,$C$11)</f>
        <v>45.686599999999999</v>
      </c>
      <c r="D29" s="40">
        <f t="shared" si="3"/>
        <v>14954.313399999999</v>
      </c>
      <c r="E29" s="40">
        <f t="shared" si="4"/>
        <v>15045.686600000001</v>
      </c>
      <c r="F29" s="12">
        <f t="shared" si="5"/>
        <v>6.1101568193697095E-3</v>
      </c>
      <c r="G29" s="22"/>
      <c r="I29" s="9">
        <v>2000</v>
      </c>
      <c r="J29" s="5">
        <v>50</v>
      </c>
      <c r="K29" s="5">
        <f t="shared" ref="K29:K44" si="6">I29-J29</f>
        <v>1950</v>
      </c>
      <c r="L29" s="5">
        <f t="shared" ref="L29:L44" si="7">J29+I29</f>
        <v>2050</v>
      </c>
      <c r="M29" s="12">
        <f t="shared" ref="M29:M44" si="8">(L29-K29)/K29</f>
        <v>5.128205128205128E-2</v>
      </c>
    </row>
    <row r="30" spans="1:13" x14ac:dyDescent="0.3">
      <c r="A30" s="20"/>
      <c r="B30" s="39">
        <v>20000</v>
      </c>
      <c r="C30" s="40">
        <f>IF(B30*$C$12&gt;$C$11,B30*$C$12,$C$11)</f>
        <v>45.686599999999999</v>
      </c>
      <c r="D30" s="40">
        <f t="shared" si="3"/>
        <v>19954.313399999999</v>
      </c>
      <c r="E30" s="40">
        <f t="shared" si="4"/>
        <v>20045.686600000001</v>
      </c>
      <c r="F30" s="12">
        <f t="shared" si="5"/>
        <v>4.579120221696118E-3</v>
      </c>
      <c r="G30" s="22"/>
      <c r="I30" s="9">
        <v>3000</v>
      </c>
      <c r="J30" s="5">
        <v>50</v>
      </c>
      <c r="K30" s="5">
        <f t="shared" si="6"/>
        <v>2950</v>
      </c>
      <c r="L30" s="5">
        <f t="shared" si="7"/>
        <v>3050</v>
      </c>
      <c r="M30" s="12">
        <f t="shared" si="8"/>
        <v>3.3898305084745763E-2</v>
      </c>
    </row>
    <row r="31" spans="1:13" x14ac:dyDescent="0.3">
      <c r="A31" s="20"/>
      <c r="B31" s="39">
        <v>25000</v>
      </c>
      <c r="C31" s="40">
        <f>IF(B31*$C$12&gt;$C$11,B31*$C$12,$C$11)</f>
        <v>45.686599999999999</v>
      </c>
      <c r="D31" s="40">
        <f t="shared" si="3"/>
        <v>24954.313399999999</v>
      </c>
      <c r="E31" s="40">
        <f t="shared" si="4"/>
        <v>25045.686600000001</v>
      </c>
      <c r="F31" s="12">
        <f t="shared" si="5"/>
        <v>3.6616194777774097E-3</v>
      </c>
      <c r="G31" s="22"/>
      <c r="I31" s="9">
        <v>4000</v>
      </c>
      <c r="J31" s="5">
        <v>50</v>
      </c>
      <c r="K31" s="5">
        <f t="shared" si="6"/>
        <v>3950</v>
      </c>
      <c r="L31" s="5">
        <f t="shared" si="7"/>
        <v>4050</v>
      </c>
      <c r="M31" s="12">
        <f t="shared" si="8"/>
        <v>2.5316455696202531E-2</v>
      </c>
    </row>
    <row r="32" spans="1:13" x14ac:dyDescent="0.3">
      <c r="A32" s="20"/>
      <c r="B32" s="39">
        <v>30000</v>
      </c>
      <c r="C32" s="40">
        <f>IF(B32*$C$12&gt;$C$11,B32*$C$12,$C$11)</f>
        <v>45.686599999999999</v>
      </c>
      <c r="D32" s="40">
        <f t="shared" ref="D32:D63" si="9">B32-C32</f>
        <v>29954.313399999999</v>
      </c>
      <c r="E32" s="40">
        <f t="shared" ref="E32:E63" si="10">C32+B32</f>
        <v>30045.686600000001</v>
      </c>
      <c r="F32" s="12">
        <f t="shared" ref="F32:F63" si="11">(E32-D32)/D32</f>
        <v>3.050418775414222E-3</v>
      </c>
      <c r="G32" s="22"/>
      <c r="I32" s="9">
        <v>5000</v>
      </c>
      <c r="J32" s="5">
        <v>50</v>
      </c>
      <c r="K32" s="5">
        <f t="shared" si="6"/>
        <v>4950</v>
      </c>
      <c r="L32" s="5">
        <f t="shared" si="7"/>
        <v>5050</v>
      </c>
      <c r="M32" s="12">
        <f t="shared" si="8"/>
        <v>2.0202020202020204E-2</v>
      </c>
    </row>
    <row r="33" spans="1:13" x14ac:dyDescent="0.3">
      <c r="A33" s="20"/>
      <c r="B33" s="39">
        <v>35000</v>
      </c>
      <c r="C33" s="40">
        <f>IF(B33*$C$12&gt;$C$11,B33*$C$12,$C$11)</f>
        <v>45.686599999999999</v>
      </c>
      <c r="D33" s="40">
        <f t="shared" si="9"/>
        <v>34954.313399999999</v>
      </c>
      <c r="E33" s="40">
        <f t="shared" si="10"/>
        <v>35045.686600000001</v>
      </c>
      <c r="F33" s="12">
        <f t="shared" si="11"/>
        <v>2.6140750915165114E-3</v>
      </c>
      <c r="G33" s="22"/>
      <c r="I33" s="9">
        <v>6000</v>
      </c>
      <c r="J33" s="5">
        <v>50</v>
      </c>
      <c r="K33" s="5">
        <f t="shared" si="6"/>
        <v>5950</v>
      </c>
      <c r="L33" s="5">
        <f t="shared" si="7"/>
        <v>6050</v>
      </c>
      <c r="M33" s="12">
        <f t="shared" si="8"/>
        <v>1.680672268907563E-2</v>
      </c>
    </row>
    <row r="34" spans="1:13" x14ac:dyDescent="0.3">
      <c r="A34" s="20"/>
      <c r="B34" s="39">
        <v>40000</v>
      </c>
      <c r="C34" s="40">
        <f>IF(B34*$C$12&gt;$C$11,B34*$C$12,$C$11)</f>
        <v>45.686599999999999</v>
      </c>
      <c r="D34" s="40">
        <f t="shared" si="9"/>
        <v>39954.313399999999</v>
      </c>
      <c r="E34" s="40">
        <f t="shared" si="10"/>
        <v>40045.686600000001</v>
      </c>
      <c r="F34" s="12">
        <f t="shared" si="11"/>
        <v>2.2869420651839261E-3</v>
      </c>
      <c r="G34" s="22"/>
      <c r="I34" s="9">
        <v>7000</v>
      </c>
      <c r="J34" s="5">
        <v>50</v>
      </c>
      <c r="K34" s="5">
        <f t="shared" si="6"/>
        <v>6950</v>
      </c>
      <c r="L34" s="5">
        <f t="shared" si="7"/>
        <v>7050</v>
      </c>
      <c r="M34" s="12">
        <f t="shared" si="8"/>
        <v>1.4388489208633094E-2</v>
      </c>
    </row>
    <row r="35" spans="1:13" x14ac:dyDescent="0.3">
      <c r="A35" s="20"/>
      <c r="B35" s="39">
        <v>45000</v>
      </c>
      <c r="C35" s="40">
        <f>IF(B35*$C$12&gt;$C$11,B35*$C$12,$C$11)</f>
        <v>45.686599999999999</v>
      </c>
      <c r="D35" s="40">
        <f t="shared" si="9"/>
        <v>44954.313399999999</v>
      </c>
      <c r="E35" s="40">
        <f t="shared" si="10"/>
        <v>45045.686600000001</v>
      </c>
      <c r="F35" s="12">
        <f t="shared" si="11"/>
        <v>2.0325791473438859E-3</v>
      </c>
      <c r="G35" s="22"/>
      <c r="I35" s="9">
        <v>8000</v>
      </c>
      <c r="J35" s="5">
        <v>50</v>
      </c>
      <c r="K35" s="5">
        <f t="shared" si="6"/>
        <v>7950</v>
      </c>
      <c r="L35" s="5">
        <f t="shared" si="7"/>
        <v>8050</v>
      </c>
      <c r="M35" s="12">
        <f t="shared" si="8"/>
        <v>1.2578616352201259E-2</v>
      </c>
    </row>
    <row r="36" spans="1:13" x14ac:dyDescent="0.3">
      <c r="A36" s="20"/>
      <c r="B36" s="39">
        <v>50000</v>
      </c>
      <c r="C36" s="40">
        <f>IF(B36*$C$12&gt;$C$11,B36*$C$12,$C$11)</f>
        <v>50</v>
      </c>
      <c r="D36" s="40">
        <f t="shared" si="9"/>
        <v>49950</v>
      </c>
      <c r="E36" s="40">
        <f t="shared" si="10"/>
        <v>50050</v>
      </c>
      <c r="F36" s="12">
        <f t="shared" si="11"/>
        <v>2.002002002002002E-3</v>
      </c>
      <c r="G36" s="22"/>
      <c r="I36" s="9">
        <v>9000</v>
      </c>
      <c r="J36" s="5">
        <v>50</v>
      </c>
      <c r="K36" s="5">
        <f t="shared" si="6"/>
        <v>8950</v>
      </c>
      <c r="L36" s="5">
        <f t="shared" si="7"/>
        <v>9050</v>
      </c>
      <c r="M36" s="12">
        <f t="shared" si="8"/>
        <v>1.11731843575419E-2</v>
      </c>
    </row>
    <row r="37" spans="1:13" x14ac:dyDescent="0.3">
      <c r="A37" s="20"/>
      <c r="B37" s="39">
        <v>55000</v>
      </c>
      <c r="C37" s="40">
        <f>IF(B37*$C$12&gt;$C$11,B37*$C$12,$C$11)</f>
        <v>55</v>
      </c>
      <c r="D37" s="40">
        <f t="shared" si="9"/>
        <v>54945</v>
      </c>
      <c r="E37" s="40">
        <f t="shared" si="10"/>
        <v>55055</v>
      </c>
      <c r="F37" s="12">
        <f t="shared" si="11"/>
        <v>2.002002002002002E-3</v>
      </c>
      <c r="G37" s="22"/>
      <c r="I37" s="9">
        <v>10000</v>
      </c>
      <c r="J37" s="5">
        <v>50</v>
      </c>
      <c r="K37" s="5">
        <f t="shared" si="6"/>
        <v>9950</v>
      </c>
      <c r="L37" s="5">
        <f t="shared" si="7"/>
        <v>10050</v>
      </c>
      <c r="M37" s="12">
        <f t="shared" si="8"/>
        <v>1.0050251256281407E-2</v>
      </c>
    </row>
    <row r="38" spans="1:13" x14ac:dyDescent="0.3">
      <c r="A38" s="20"/>
      <c r="B38" s="39">
        <v>60000</v>
      </c>
      <c r="C38" s="40">
        <f>IF(B38*$C$12&gt;$C$11,B38*$C$12,$C$11)</f>
        <v>60</v>
      </c>
      <c r="D38" s="40">
        <f t="shared" si="9"/>
        <v>59940</v>
      </c>
      <c r="E38" s="40">
        <f t="shared" si="10"/>
        <v>60060</v>
      </c>
      <c r="F38" s="12">
        <f t="shared" si="11"/>
        <v>2.002002002002002E-3</v>
      </c>
      <c r="G38" s="22"/>
      <c r="I38" s="9">
        <v>11000</v>
      </c>
      <c r="J38" s="5">
        <v>50</v>
      </c>
      <c r="K38" s="5">
        <f t="shared" si="6"/>
        <v>10950</v>
      </c>
      <c r="L38" s="5">
        <f t="shared" si="7"/>
        <v>11050</v>
      </c>
      <c r="M38" s="12">
        <f t="shared" si="8"/>
        <v>9.1324200913242004E-3</v>
      </c>
    </row>
    <row r="39" spans="1:13" x14ac:dyDescent="0.3">
      <c r="A39" s="20"/>
      <c r="B39" s="39">
        <v>65000</v>
      </c>
      <c r="C39" s="40">
        <f>IF(B39*$C$12&gt;$C$11,B39*$C$12,$C$11)</f>
        <v>65</v>
      </c>
      <c r="D39" s="40">
        <f t="shared" si="9"/>
        <v>64935</v>
      </c>
      <c r="E39" s="40">
        <f t="shared" si="10"/>
        <v>65065</v>
      </c>
      <c r="F39" s="12">
        <f t="shared" si="11"/>
        <v>2.002002002002002E-3</v>
      </c>
      <c r="G39" s="22"/>
      <c r="I39" s="9">
        <v>12000</v>
      </c>
      <c r="J39" s="5">
        <v>50</v>
      </c>
      <c r="K39" s="5">
        <f t="shared" si="6"/>
        <v>11950</v>
      </c>
      <c r="L39" s="5">
        <f t="shared" si="7"/>
        <v>12050</v>
      </c>
      <c r="M39" s="12">
        <f t="shared" si="8"/>
        <v>8.368200836820083E-3</v>
      </c>
    </row>
    <row r="40" spans="1:13" x14ac:dyDescent="0.3">
      <c r="A40" s="20"/>
      <c r="B40" s="39">
        <v>70000</v>
      </c>
      <c r="C40" s="40">
        <f>IF(B40*$C$12&gt;$C$11,B40*$C$12,$C$11)</f>
        <v>70</v>
      </c>
      <c r="D40" s="40">
        <f t="shared" si="9"/>
        <v>69930</v>
      </c>
      <c r="E40" s="40">
        <f t="shared" si="10"/>
        <v>70070</v>
      </c>
      <c r="F40" s="12">
        <f t="shared" si="11"/>
        <v>2.002002002002002E-3</v>
      </c>
      <c r="G40" s="22"/>
      <c r="I40" s="9">
        <v>13000</v>
      </c>
      <c r="J40" s="5">
        <v>50</v>
      </c>
      <c r="K40" s="5">
        <f t="shared" si="6"/>
        <v>12950</v>
      </c>
      <c r="L40" s="5">
        <f t="shared" si="7"/>
        <v>13050</v>
      </c>
      <c r="M40" s="12">
        <f t="shared" si="8"/>
        <v>7.7220077220077222E-3</v>
      </c>
    </row>
    <row r="41" spans="1:13" x14ac:dyDescent="0.3">
      <c r="A41" s="20"/>
      <c r="B41" s="39">
        <v>75000</v>
      </c>
      <c r="C41" s="40">
        <f>IF(B41*$C$12&gt;$C$11,B41*$C$12,$C$11)</f>
        <v>75</v>
      </c>
      <c r="D41" s="40">
        <f t="shared" si="9"/>
        <v>74925</v>
      </c>
      <c r="E41" s="40">
        <f t="shared" si="10"/>
        <v>75075</v>
      </c>
      <c r="F41" s="12">
        <f t="shared" si="11"/>
        <v>2.002002002002002E-3</v>
      </c>
      <c r="G41" s="22"/>
      <c r="I41" s="9">
        <v>14000</v>
      </c>
      <c r="J41" s="5">
        <v>50</v>
      </c>
      <c r="K41" s="5">
        <f t="shared" si="6"/>
        <v>13950</v>
      </c>
      <c r="L41" s="5">
        <f t="shared" si="7"/>
        <v>14050</v>
      </c>
      <c r="M41" s="12">
        <f t="shared" si="8"/>
        <v>7.1684587813620072E-3</v>
      </c>
    </row>
    <row r="42" spans="1:13" x14ac:dyDescent="0.3">
      <c r="A42" s="20"/>
      <c r="B42" s="39">
        <v>80000</v>
      </c>
      <c r="C42" s="40">
        <f>IF(B42*$C$12&gt;$C$11,B42*$C$12,$C$11)</f>
        <v>80</v>
      </c>
      <c r="D42" s="40">
        <f t="shared" si="9"/>
        <v>79920</v>
      </c>
      <c r="E42" s="40">
        <f t="shared" si="10"/>
        <v>80080</v>
      </c>
      <c r="F42" s="12">
        <f t="shared" si="11"/>
        <v>2.002002002002002E-3</v>
      </c>
      <c r="G42" s="22"/>
      <c r="I42" s="9">
        <v>15000</v>
      </c>
      <c r="J42" s="5">
        <v>50</v>
      </c>
      <c r="K42" s="5">
        <f t="shared" si="6"/>
        <v>14950</v>
      </c>
      <c r="L42" s="5">
        <f t="shared" si="7"/>
        <v>15050</v>
      </c>
      <c r="M42" s="12">
        <f t="shared" si="8"/>
        <v>6.688963210702341E-3</v>
      </c>
    </row>
    <row r="43" spans="1:13" x14ac:dyDescent="0.3">
      <c r="A43" s="20"/>
      <c r="B43" s="39">
        <v>85000</v>
      </c>
      <c r="C43" s="40">
        <f>IF(B43*$C$12&gt;$C$11,B43*$C$12,$C$11)</f>
        <v>85</v>
      </c>
      <c r="D43" s="40">
        <f t="shared" si="9"/>
        <v>84915</v>
      </c>
      <c r="E43" s="40">
        <f t="shared" si="10"/>
        <v>85085</v>
      </c>
      <c r="F43" s="12">
        <f t="shared" si="11"/>
        <v>2.002002002002002E-3</v>
      </c>
      <c r="G43" s="22"/>
      <c r="I43" s="9">
        <v>20000</v>
      </c>
      <c r="J43" s="5">
        <v>50</v>
      </c>
      <c r="K43" s="5">
        <f t="shared" si="6"/>
        <v>19950</v>
      </c>
      <c r="L43" s="5">
        <f t="shared" si="7"/>
        <v>20050</v>
      </c>
      <c r="M43" s="12">
        <f t="shared" si="8"/>
        <v>5.0125313283208017E-3</v>
      </c>
    </row>
    <row r="44" spans="1:13" x14ac:dyDescent="0.3">
      <c r="A44" s="20"/>
      <c r="B44" s="39">
        <v>90000</v>
      </c>
      <c r="C44" s="40">
        <f>IF(B44*$C$12&gt;$C$11,B44*$C$12,$C$11)</f>
        <v>90</v>
      </c>
      <c r="D44" s="40">
        <f t="shared" si="9"/>
        <v>89910</v>
      </c>
      <c r="E44" s="40">
        <f t="shared" si="10"/>
        <v>90090</v>
      </c>
      <c r="F44" s="12">
        <f t="shared" si="11"/>
        <v>2.002002002002002E-3</v>
      </c>
      <c r="G44" s="22"/>
      <c r="I44" s="9">
        <v>25000</v>
      </c>
      <c r="J44" s="5">
        <v>50</v>
      </c>
      <c r="K44" s="5">
        <f t="shared" si="6"/>
        <v>24950</v>
      </c>
      <c r="L44" s="5">
        <f t="shared" si="7"/>
        <v>25050</v>
      </c>
      <c r="M44" s="12">
        <f t="shared" si="8"/>
        <v>4.0080160320641279E-3</v>
      </c>
    </row>
    <row r="45" spans="1:13" x14ac:dyDescent="0.3">
      <c r="A45" s="20"/>
      <c r="B45" s="39">
        <v>95000</v>
      </c>
      <c r="C45" s="40">
        <f>IF(B45*$C$12&gt;$C$11,B45*$C$12,$C$11)</f>
        <v>95</v>
      </c>
      <c r="D45" s="40">
        <f t="shared" si="9"/>
        <v>94905</v>
      </c>
      <c r="E45" s="40">
        <f t="shared" si="10"/>
        <v>95095</v>
      </c>
      <c r="F45" s="12">
        <f t="shared" si="11"/>
        <v>2.002002002002002E-3</v>
      </c>
      <c r="G45" s="22"/>
    </row>
    <row r="46" spans="1:13" x14ac:dyDescent="0.3">
      <c r="A46" s="20"/>
      <c r="B46" s="39">
        <v>100000</v>
      </c>
      <c r="C46" s="40">
        <f>IF(B46*$C$12&gt;$C$11,B46*$C$12,$C$11)</f>
        <v>100</v>
      </c>
      <c r="D46" s="40">
        <f t="shared" si="9"/>
        <v>99900</v>
      </c>
      <c r="E46" s="40">
        <f t="shared" si="10"/>
        <v>100100</v>
      </c>
      <c r="F46" s="12">
        <f t="shared" si="11"/>
        <v>2.002002002002002E-3</v>
      </c>
      <c r="G46" s="22"/>
      <c r="I46" s="28" t="s">
        <v>16</v>
      </c>
    </row>
    <row r="47" spans="1:13" ht="15" thickBot="1" x14ac:dyDescent="0.35">
      <c r="A47" s="20"/>
      <c r="B47" s="39">
        <v>105000</v>
      </c>
      <c r="C47" s="40">
        <f>IF(B47*$C$12&gt;$C$11,B47*$C$12,$C$11)</f>
        <v>105</v>
      </c>
      <c r="D47" s="40">
        <f t="shared" si="9"/>
        <v>104895</v>
      </c>
      <c r="E47" s="40">
        <f t="shared" si="10"/>
        <v>105105</v>
      </c>
      <c r="F47" s="12">
        <f t="shared" si="11"/>
        <v>2.002002002002002E-3</v>
      </c>
      <c r="G47" s="22"/>
      <c r="I47" s="6" t="s">
        <v>1</v>
      </c>
      <c r="J47" s="7" t="s">
        <v>6</v>
      </c>
      <c r="K47" s="7" t="s">
        <v>2</v>
      </c>
      <c r="L47" s="7" t="s">
        <v>3</v>
      </c>
      <c r="M47" s="10" t="s">
        <v>4</v>
      </c>
    </row>
    <row r="48" spans="1:13" x14ac:dyDescent="0.3">
      <c r="A48" s="20"/>
      <c r="B48" s="39">
        <v>110000</v>
      </c>
      <c r="C48" s="40">
        <f>IF(B48*$C$12&gt;$C$11,B48*$C$12,$C$11)</f>
        <v>110</v>
      </c>
      <c r="D48" s="40">
        <f t="shared" si="9"/>
        <v>109890</v>
      </c>
      <c r="E48" s="40">
        <f t="shared" si="10"/>
        <v>110110</v>
      </c>
      <c r="F48" s="12">
        <f t="shared" si="11"/>
        <v>2.002002002002002E-3</v>
      </c>
      <c r="G48" s="22"/>
      <c r="I48" s="8">
        <v>1000</v>
      </c>
      <c r="J48" s="4">
        <v>150</v>
      </c>
      <c r="K48" s="4">
        <f>I48-J48</f>
        <v>850</v>
      </c>
      <c r="L48" s="4">
        <f>J48+I48</f>
        <v>1150</v>
      </c>
      <c r="M48" s="11">
        <f>(L48-K48)/K48</f>
        <v>0.35294117647058826</v>
      </c>
    </row>
    <row r="49" spans="1:13" x14ac:dyDescent="0.3">
      <c r="A49" s="20"/>
      <c r="B49" s="39">
        <v>115000</v>
      </c>
      <c r="C49" s="40">
        <f>IF(B49*$C$12&gt;$C$11,B49*$C$12,$C$11)</f>
        <v>115</v>
      </c>
      <c r="D49" s="40">
        <f t="shared" si="9"/>
        <v>114885</v>
      </c>
      <c r="E49" s="40">
        <f t="shared" si="10"/>
        <v>115115</v>
      </c>
      <c r="F49" s="12">
        <f t="shared" si="11"/>
        <v>2.002002002002002E-3</v>
      </c>
      <c r="G49" s="22"/>
      <c r="I49" s="9">
        <v>2000</v>
      </c>
      <c r="J49" s="5">
        <v>150</v>
      </c>
      <c r="K49" s="5">
        <f t="shared" ref="K49:K64" si="12">I49-J49</f>
        <v>1850</v>
      </c>
      <c r="L49" s="5">
        <f t="shared" ref="L49:L64" si="13">J49+I49</f>
        <v>2150</v>
      </c>
      <c r="M49" s="12">
        <f t="shared" ref="M49:M64" si="14">(L49-K49)/K49</f>
        <v>0.16216216216216217</v>
      </c>
    </row>
    <row r="50" spans="1:13" x14ac:dyDescent="0.3">
      <c r="A50" s="20"/>
      <c r="B50" s="39">
        <v>120000</v>
      </c>
      <c r="C50" s="40">
        <f>IF(B50*$C$12&gt;$C$11,B50*$C$12,$C$11)</f>
        <v>120</v>
      </c>
      <c r="D50" s="40">
        <f t="shared" si="9"/>
        <v>119880</v>
      </c>
      <c r="E50" s="40">
        <f t="shared" si="10"/>
        <v>120120</v>
      </c>
      <c r="F50" s="12">
        <f t="shared" si="11"/>
        <v>2.002002002002002E-3</v>
      </c>
      <c r="G50" s="22"/>
      <c r="I50" s="9">
        <v>3000</v>
      </c>
      <c r="J50" s="5">
        <v>150</v>
      </c>
      <c r="K50" s="5">
        <f t="shared" si="12"/>
        <v>2850</v>
      </c>
      <c r="L50" s="5">
        <f t="shared" si="13"/>
        <v>3150</v>
      </c>
      <c r="M50" s="12">
        <f t="shared" si="14"/>
        <v>0.10526315789473684</v>
      </c>
    </row>
    <row r="51" spans="1:13" x14ac:dyDescent="0.3">
      <c r="A51" s="20"/>
      <c r="B51" s="39">
        <v>125000</v>
      </c>
      <c r="C51" s="40">
        <f>IF(B51*$C$12&gt;$C$11,B51*$C$12,$C$11)</f>
        <v>125</v>
      </c>
      <c r="D51" s="40">
        <f t="shared" si="9"/>
        <v>124875</v>
      </c>
      <c r="E51" s="40">
        <f t="shared" si="10"/>
        <v>125125</v>
      </c>
      <c r="F51" s="12">
        <f t="shared" si="11"/>
        <v>2.002002002002002E-3</v>
      </c>
      <c r="G51" s="22"/>
      <c r="H51" s="3"/>
      <c r="I51" s="9">
        <v>4000</v>
      </c>
      <c r="J51" s="5">
        <v>150</v>
      </c>
      <c r="K51" s="5">
        <f t="shared" si="12"/>
        <v>3850</v>
      </c>
      <c r="L51" s="5">
        <f t="shared" si="13"/>
        <v>4150</v>
      </c>
      <c r="M51" s="12">
        <f t="shared" si="14"/>
        <v>7.792207792207792E-2</v>
      </c>
    </row>
    <row r="52" spans="1:13" x14ac:dyDescent="0.3">
      <c r="A52" s="20"/>
      <c r="B52" s="39">
        <v>130000</v>
      </c>
      <c r="C52" s="40">
        <f>IF(B52*$C$12&gt;$C$11,B52*$C$12,$C$11)</f>
        <v>130</v>
      </c>
      <c r="D52" s="40">
        <f t="shared" si="9"/>
        <v>129870</v>
      </c>
      <c r="E52" s="40">
        <f t="shared" si="10"/>
        <v>130130</v>
      </c>
      <c r="F52" s="12">
        <f t="shared" si="11"/>
        <v>2.002002002002002E-3</v>
      </c>
      <c r="G52" s="22"/>
      <c r="I52" s="9">
        <v>5000</v>
      </c>
      <c r="J52" s="5">
        <v>150</v>
      </c>
      <c r="K52" s="5">
        <f t="shared" si="12"/>
        <v>4850</v>
      </c>
      <c r="L52" s="5">
        <f t="shared" si="13"/>
        <v>5150</v>
      </c>
      <c r="M52" s="12">
        <f t="shared" si="14"/>
        <v>6.1855670103092786E-2</v>
      </c>
    </row>
    <row r="53" spans="1:13" x14ac:dyDescent="0.3">
      <c r="A53" s="20"/>
      <c r="B53" s="39">
        <v>135000</v>
      </c>
      <c r="C53" s="40">
        <f>IF(B53*$C$12&gt;$C$11,B53*$C$12,$C$11)</f>
        <v>135</v>
      </c>
      <c r="D53" s="40">
        <f t="shared" si="9"/>
        <v>134865</v>
      </c>
      <c r="E53" s="40">
        <f t="shared" si="10"/>
        <v>135135</v>
      </c>
      <c r="F53" s="12">
        <f t="shared" si="11"/>
        <v>2.002002002002002E-3</v>
      </c>
      <c r="G53" s="22"/>
      <c r="I53" s="9">
        <v>6000</v>
      </c>
      <c r="J53" s="5">
        <v>150</v>
      </c>
      <c r="K53" s="5">
        <f t="shared" si="12"/>
        <v>5850</v>
      </c>
      <c r="L53" s="5">
        <f t="shared" si="13"/>
        <v>6150</v>
      </c>
      <c r="M53" s="12">
        <f t="shared" si="14"/>
        <v>5.128205128205128E-2</v>
      </c>
    </row>
    <row r="54" spans="1:13" x14ac:dyDescent="0.3">
      <c r="A54" s="20"/>
      <c r="B54" s="39">
        <v>140000</v>
      </c>
      <c r="C54" s="40">
        <f>IF(B54*$C$12&gt;$C$11,B54*$C$12,$C$11)</f>
        <v>140</v>
      </c>
      <c r="D54" s="40">
        <f t="shared" si="9"/>
        <v>139860</v>
      </c>
      <c r="E54" s="40">
        <f t="shared" si="10"/>
        <v>140140</v>
      </c>
      <c r="F54" s="12">
        <f t="shared" si="11"/>
        <v>2.002002002002002E-3</v>
      </c>
      <c r="G54" s="22"/>
      <c r="I54" s="9">
        <v>7000</v>
      </c>
      <c r="J54" s="5">
        <v>150</v>
      </c>
      <c r="K54" s="5">
        <f t="shared" si="12"/>
        <v>6850</v>
      </c>
      <c r="L54" s="5">
        <f t="shared" si="13"/>
        <v>7150</v>
      </c>
      <c r="M54" s="12">
        <f t="shared" si="14"/>
        <v>4.3795620437956206E-2</v>
      </c>
    </row>
    <row r="55" spans="1:13" x14ac:dyDescent="0.3">
      <c r="A55" s="20"/>
      <c r="B55" s="39">
        <v>145000</v>
      </c>
      <c r="C55" s="40">
        <f>IF(B55*$C$12&gt;$C$11,B55*$C$12,$C$11)</f>
        <v>145</v>
      </c>
      <c r="D55" s="40">
        <f t="shared" si="9"/>
        <v>144855</v>
      </c>
      <c r="E55" s="40">
        <f t="shared" si="10"/>
        <v>145145</v>
      </c>
      <c r="F55" s="12">
        <f t="shared" si="11"/>
        <v>2.002002002002002E-3</v>
      </c>
      <c r="G55" s="22"/>
      <c r="I55" s="9">
        <v>8000</v>
      </c>
      <c r="J55" s="5">
        <v>150</v>
      </c>
      <c r="K55" s="5">
        <f t="shared" si="12"/>
        <v>7850</v>
      </c>
      <c r="L55" s="5">
        <f t="shared" si="13"/>
        <v>8150</v>
      </c>
      <c r="M55" s="12">
        <f t="shared" si="14"/>
        <v>3.8216560509554139E-2</v>
      </c>
    </row>
    <row r="56" spans="1:13" x14ac:dyDescent="0.3">
      <c r="A56" s="20"/>
      <c r="B56" s="39">
        <v>150000</v>
      </c>
      <c r="C56" s="40">
        <f>IF(B56*$C$12&gt;$C$11,B56*$C$12,$C$11)</f>
        <v>150</v>
      </c>
      <c r="D56" s="40">
        <f t="shared" si="9"/>
        <v>149850</v>
      </c>
      <c r="E56" s="40">
        <f t="shared" si="10"/>
        <v>150150</v>
      </c>
      <c r="F56" s="12">
        <f t="shared" si="11"/>
        <v>2.002002002002002E-3</v>
      </c>
      <c r="G56" s="22"/>
      <c r="I56" s="9">
        <v>9000</v>
      </c>
      <c r="J56" s="5">
        <v>150</v>
      </c>
      <c r="K56" s="5">
        <f t="shared" si="12"/>
        <v>8850</v>
      </c>
      <c r="L56" s="5">
        <f t="shared" si="13"/>
        <v>9150</v>
      </c>
      <c r="M56" s="12">
        <f t="shared" si="14"/>
        <v>3.3898305084745763E-2</v>
      </c>
    </row>
    <row r="57" spans="1:13" x14ac:dyDescent="0.3">
      <c r="A57" s="20"/>
      <c r="B57" s="39">
        <v>155000</v>
      </c>
      <c r="C57" s="40">
        <f>IF(B57*$C$12&gt;$C$11,B57*$C$12,$C$11)</f>
        <v>155</v>
      </c>
      <c r="D57" s="40">
        <f t="shared" si="9"/>
        <v>154845</v>
      </c>
      <c r="E57" s="40">
        <f t="shared" si="10"/>
        <v>155155</v>
      </c>
      <c r="F57" s="12">
        <f t="shared" si="11"/>
        <v>2.002002002002002E-3</v>
      </c>
      <c r="G57" s="22"/>
      <c r="I57" s="9">
        <v>10000</v>
      </c>
      <c r="J57" s="5">
        <v>150</v>
      </c>
      <c r="K57" s="5">
        <f t="shared" si="12"/>
        <v>9850</v>
      </c>
      <c r="L57" s="5">
        <f t="shared" si="13"/>
        <v>10150</v>
      </c>
      <c r="M57" s="12">
        <f t="shared" si="14"/>
        <v>3.0456852791878174E-2</v>
      </c>
    </row>
    <row r="58" spans="1:13" x14ac:dyDescent="0.3">
      <c r="A58" s="20"/>
      <c r="B58" s="39">
        <v>160000</v>
      </c>
      <c r="C58" s="40">
        <f>IF(B58*$C$12&gt;$C$11,B58*$C$12,$C$11)</f>
        <v>160</v>
      </c>
      <c r="D58" s="40">
        <f t="shared" si="9"/>
        <v>159840</v>
      </c>
      <c r="E58" s="40">
        <f t="shared" si="10"/>
        <v>160160</v>
      </c>
      <c r="F58" s="12">
        <f t="shared" si="11"/>
        <v>2.002002002002002E-3</v>
      </c>
      <c r="G58" s="22"/>
      <c r="I58" s="9">
        <v>11000</v>
      </c>
      <c r="J58" s="5">
        <v>150</v>
      </c>
      <c r="K58" s="5">
        <f t="shared" si="12"/>
        <v>10850</v>
      </c>
      <c r="L58" s="5">
        <f t="shared" si="13"/>
        <v>11150</v>
      </c>
      <c r="M58" s="12">
        <f t="shared" si="14"/>
        <v>2.7649769585253458E-2</v>
      </c>
    </row>
    <row r="59" spans="1:13" x14ac:dyDescent="0.3">
      <c r="A59" s="20"/>
      <c r="B59" s="39">
        <v>165000</v>
      </c>
      <c r="C59" s="40">
        <f>IF(B59*$C$12&gt;$C$11,B59*$C$12,$C$11)</f>
        <v>165</v>
      </c>
      <c r="D59" s="40">
        <f t="shared" si="9"/>
        <v>164835</v>
      </c>
      <c r="E59" s="40">
        <f t="shared" si="10"/>
        <v>165165</v>
      </c>
      <c r="F59" s="12">
        <f t="shared" si="11"/>
        <v>2.002002002002002E-3</v>
      </c>
      <c r="G59" s="22"/>
      <c r="I59" s="9">
        <v>12000</v>
      </c>
      <c r="J59" s="5">
        <v>150</v>
      </c>
      <c r="K59" s="5">
        <f t="shared" si="12"/>
        <v>11850</v>
      </c>
      <c r="L59" s="5">
        <f t="shared" si="13"/>
        <v>12150</v>
      </c>
      <c r="M59" s="12">
        <f t="shared" si="14"/>
        <v>2.5316455696202531E-2</v>
      </c>
    </row>
    <row r="60" spans="1:13" x14ac:dyDescent="0.3">
      <c r="A60" s="20"/>
      <c r="B60" s="39">
        <v>170000</v>
      </c>
      <c r="C60" s="40">
        <f>IF(B60*$C$12&gt;$C$11,B60*$C$12,$C$11)</f>
        <v>170</v>
      </c>
      <c r="D60" s="40">
        <f t="shared" si="9"/>
        <v>169830</v>
      </c>
      <c r="E60" s="40">
        <f t="shared" si="10"/>
        <v>170170</v>
      </c>
      <c r="F60" s="12">
        <f t="shared" si="11"/>
        <v>2.002002002002002E-3</v>
      </c>
      <c r="G60" s="22"/>
      <c r="I60" s="9">
        <v>13000</v>
      </c>
      <c r="J60" s="5">
        <v>150</v>
      </c>
      <c r="K60" s="5">
        <f t="shared" si="12"/>
        <v>12850</v>
      </c>
      <c r="L60" s="5">
        <f t="shared" si="13"/>
        <v>13150</v>
      </c>
      <c r="M60" s="12">
        <f t="shared" si="14"/>
        <v>2.3346303501945526E-2</v>
      </c>
    </row>
    <row r="61" spans="1:13" x14ac:dyDescent="0.3">
      <c r="A61" s="20"/>
      <c r="B61" s="39">
        <v>175000</v>
      </c>
      <c r="C61" s="40">
        <f>IF(B61*$C$12&gt;$C$11,B61*$C$12,$C$11)</f>
        <v>175</v>
      </c>
      <c r="D61" s="40">
        <f t="shared" si="9"/>
        <v>174825</v>
      </c>
      <c r="E61" s="40">
        <f t="shared" si="10"/>
        <v>175175</v>
      </c>
      <c r="F61" s="12">
        <f t="shared" si="11"/>
        <v>2.002002002002002E-3</v>
      </c>
      <c r="G61" s="22"/>
      <c r="I61" s="9">
        <v>14000</v>
      </c>
      <c r="J61" s="5">
        <v>150</v>
      </c>
      <c r="K61" s="5">
        <f t="shared" si="12"/>
        <v>13850</v>
      </c>
      <c r="L61" s="5">
        <f t="shared" si="13"/>
        <v>14150</v>
      </c>
      <c r="M61" s="12">
        <f t="shared" si="14"/>
        <v>2.1660649819494584E-2</v>
      </c>
    </row>
    <row r="62" spans="1:13" x14ac:dyDescent="0.3">
      <c r="A62" s="20"/>
      <c r="B62" s="39">
        <v>180000</v>
      </c>
      <c r="C62" s="40">
        <f>IF(B62*$C$12&gt;$C$11,B62*$C$12,$C$11)</f>
        <v>180</v>
      </c>
      <c r="D62" s="40">
        <f t="shared" si="9"/>
        <v>179820</v>
      </c>
      <c r="E62" s="40">
        <f t="shared" si="10"/>
        <v>180180</v>
      </c>
      <c r="F62" s="12">
        <f t="shared" si="11"/>
        <v>2.002002002002002E-3</v>
      </c>
      <c r="G62" s="22"/>
      <c r="I62" s="9">
        <v>15000</v>
      </c>
      <c r="J62" s="5">
        <v>150</v>
      </c>
      <c r="K62" s="5">
        <f t="shared" si="12"/>
        <v>14850</v>
      </c>
      <c r="L62" s="5">
        <f t="shared" si="13"/>
        <v>15150</v>
      </c>
      <c r="M62" s="12">
        <f t="shared" si="14"/>
        <v>2.0202020202020204E-2</v>
      </c>
    </row>
    <row r="63" spans="1:13" x14ac:dyDescent="0.3">
      <c r="A63" s="20"/>
      <c r="B63" s="39">
        <v>185000</v>
      </c>
      <c r="C63" s="40">
        <f>IF(B63*$C$12&gt;$C$11,B63*$C$12,$C$11)</f>
        <v>185</v>
      </c>
      <c r="D63" s="40">
        <f t="shared" si="9"/>
        <v>184815</v>
      </c>
      <c r="E63" s="40">
        <f t="shared" si="10"/>
        <v>185185</v>
      </c>
      <c r="F63" s="12">
        <f t="shared" si="11"/>
        <v>2.002002002002002E-3</v>
      </c>
      <c r="G63" s="22"/>
      <c r="I63" s="9">
        <v>20000</v>
      </c>
      <c r="J63" s="5">
        <v>150</v>
      </c>
      <c r="K63" s="5">
        <f t="shared" si="12"/>
        <v>19850</v>
      </c>
      <c r="L63" s="5">
        <f t="shared" si="13"/>
        <v>20150</v>
      </c>
      <c r="M63" s="12">
        <f t="shared" si="14"/>
        <v>1.5113350125944584E-2</v>
      </c>
    </row>
    <row r="64" spans="1:13" x14ac:dyDescent="0.3">
      <c r="A64" s="23"/>
      <c r="B64" s="24"/>
      <c r="C64" s="24"/>
      <c r="D64" s="24"/>
      <c r="E64" s="24"/>
      <c r="F64" s="24"/>
      <c r="G64" s="25"/>
      <c r="I64" s="9">
        <v>25000</v>
      </c>
      <c r="J64" s="5">
        <v>150</v>
      </c>
      <c r="K64" s="5">
        <f t="shared" si="12"/>
        <v>24850</v>
      </c>
      <c r="L64" s="5">
        <f t="shared" si="13"/>
        <v>25150</v>
      </c>
      <c r="M64" s="12">
        <f t="shared" si="14"/>
        <v>1.2072434607645875E-2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christoffer struve</dc:creator>
  <cp:lastModifiedBy>christoffer struve</cp:lastModifiedBy>
  <dcterms:created xsi:type="dcterms:W3CDTF">2016-04-07T08:19:46Z</dcterms:created>
  <dcterms:modified xsi:type="dcterms:W3CDTF">2016-04-07T11:28:42Z</dcterms:modified>
</cp:coreProperties>
</file>